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20730" windowHeight="11760"/>
  </bookViews>
  <sheets>
    <sheet name="Calculator" sheetId="1" r:id="rId1"/>
    <sheet name="Results" sheetId="2" r:id="rId2"/>
    <sheet name="C&amp;B items " sheetId="3" r:id="rId3"/>
  </sheets>
  <calcPr calcId="145621"/>
</workbook>
</file>

<file path=xl/calcChain.xml><?xml version="1.0" encoding="utf-8"?>
<calcChain xmlns="http://schemas.openxmlformats.org/spreadsheetml/2006/main">
  <c r="R11" i="2" l="1"/>
  <c r="O11" i="2"/>
  <c r="L11" i="2"/>
  <c r="I11" i="2"/>
  <c r="F11" i="2"/>
  <c r="U11" i="2" l="1"/>
  <c r="R36" i="1"/>
  <c r="O36" i="1"/>
  <c r="L36" i="1"/>
  <c r="I36" i="1"/>
  <c r="F36" i="1"/>
  <c r="R56" i="1" l="1"/>
  <c r="O56" i="1"/>
  <c r="L56" i="1"/>
  <c r="I56" i="1"/>
  <c r="F56" i="1"/>
  <c r="R9" i="2"/>
  <c r="R15" i="2" s="1"/>
  <c r="O9" i="2"/>
  <c r="O15" i="2" s="1"/>
  <c r="L9" i="2"/>
  <c r="L15" i="2" s="1"/>
  <c r="I9" i="2"/>
  <c r="I15" i="2" s="1"/>
  <c r="F9" i="2"/>
  <c r="F15" i="2" l="1"/>
  <c r="U9" i="2"/>
  <c r="F13" i="2"/>
  <c r="R13" i="2"/>
  <c r="O13" i="2"/>
  <c r="L13" i="2"/>
  <c r="I13" i="2"/>
  <c r="U13" i="2" l="1"/>
  <c r="U15" i="2"/>
</calcChain>
</file>

<file path=xl/sharedStrings.xml><?xml version="1.0" encoding="utf-8"?>
<sst xmlns="http://schemas.openxmlformats.org/spreadsheetml/2006/main" count="273" uniqueCount="117">
  <si>
    <t>SMS Calculator</t>
  </si>
  <si>
    <t>To calculate the Return on Investment (ROI) and economics of a SMS investment</t>
  </si>
  <si>
    <t>1st Year</t>
  </si>
  <si>
    <t>Total Implementation Cost</t>
  </si>
  <si>
    <t>Total Savings</t>
  </si>
  <si>
    <t>2nd Year</t>
  </si>
  <si>
    <t>3th Year</t>
  </si>
  <si>
    <t>4th Year</t>
  </si>
  <si>
    <t>5th Year</t>
  </si>
  <si>
    <t>$</t>
  </si>
  <si>
    <t>Results</t>
  </si>
  <si>
    <t>Probable ROI</t>
  </si>
  <si>
    <t>Probable Projected Savings</t>
  </si>
  <si>
    <t>Year Investment</t>
  </si>
  <si>
    <t>General administration of the SMS</t>
  </si>
  <si>
    <t>Communication</t>
  </si>
  <si>
    <t>Internal audits</t>
  </si>
  <si>
    <t>Consultancy</t>
  </si>
  <si>
    <t>Data collection and analysis system</t>
  </si>
  <si>
    <t>Action tracking system</t>
  </si>
  <si>
    <t>Training delivery</t>
  </si>
  <si>
    <t>Employee satisfaction</t>
  </si>
  <si>
    <t>Decreased operating costs</t>
  </si>
  <si>
    <t>Regulatory compliance</t>
  </si>
  <si>
    <t>Decrease in insurance premium</t>
  </si>
  <si>
    <t>DOMAIN</t>
  </si>
  <si>
    <t>COSTS</t>
  </si>
  <si>
    <t>BENEFITS</t>
  </si>
  <si>
    <t xml:space="preserve">General costs &amp; benefits </t>
  </si>
  <si>
    <t>Definition of system description if not available</t>
  </si>
  <si>
    <t>Better governance</t>
  </si>
  <si>
    <t xml:space="preserve">Better change management </t>
  </si>
  <si>
    <t xml:space="preserve">Communication </t>
  </si>
  <si>
    <t>Organised system</t>
  </si>
  <si>
    <t>Documentation</t>
  </si>
  <si>
    <t>Synergy with quality systems</t>
  </si>
  <si>
    <t xml:space="preserve">Training staff </t>
  </si>
  <si>
    <t xml:space="preserve">Promotion  </t>
  </si>
  <si>
    <t>Due diligence</t>
  </si>
  <si>
    <t xml:space="preserve">Shareholder confidence </t>
  </si>
  <si>
    <t>Designing and documenting processes</t>
  </si>
  <si>
    <t>Safety Policy and Objectives</t>
  </si>
  <si>
    <t>Providing clear direction &amp; framework for safety performance measurement</t>
  </si>
  <si>
    <t>Additional resources or reallocation of existing resources</t>
  </si>
  <si>
    <t>Senior management commitment</t>
  </si>
  <si>
    <t>communicate of the policy</t>
  </si>
  <si>
    <t>Improved organizational (safety) culture</t>
  </si>
  <si>
    <t>dissemination of the objectives and review of existing documents</t>
  </si>
  <si>
    <t xml:space="preserve">Facilitates work of the safety manager </t>
  </si>
  <si>
    <t>maintaining policy and reviewing objectives (management reviews)</t>
  </si>
  <si>
    <t>demonstrating commitment</t>
  </si>
  <si>
    <t>Analyst (reallocation of staff – retraining)</t>
  </si>
  <si>
    <t>Implementation time (downtime-retraining of staff)</t>
  </si>
  <si>
    <t>Changes in operational documentation and procedures (training syllabi, work cards, check-lists, SOPs, etc…)</t>
  </si>
  <si>
    <t>Safety Risk Management</t>
  </si>
  <si>
    <t>Prevention of occurrences (reducing severity/probability)</t>
  </si>
  <si>
    <t>Increased awareness of potential safety issues &amp; opportunities for improvement</t>
  </si>
  <si>
    <t>Training costs (development and delivery)</t>
  </si>
  <si>
    <t>Demonstration of due diligence</t>
  </si>
  <si>
    <t>Analyst (recruitment)</t>
  </si>
  <si>
    <t>Informed decision-making</t>
  </si>
  <si>
    <t>Changes to systems or hardware</t>
  </si>
  <si>
    <t xml:space="preserve">Global recognition </t>
  </si>
  <si>
    <t xml:space="preserve">Market access </t>
  </si>
  <si>
    <t>Improved competitiveness</t>
  </si>
  <si>
    <t>Safety Assurance</t>
  </si>
  <si>
    <t>SPI development: expertise required</t>
  </si>
  <si>
    <t xml:space="preserve">Regulator confidence </t>
  </si>
  <si>
    <t>Dedicated system to collect data and monitor SPIs</t>
  </si>
  <si>
    <t>Stakeholder confidence</t>
  </si>
  <si>
    <t xml:space="preserve">SPI monitoring and revision of the set of SPIs </t>
  </si>
  <si>
    <t>Demonstration of commitment to manage risk</t>
  </si>
  <si>
    <t>Internal audits/internal evaluations</t>
  </si>
  <si>
    <t>Targeted management of risks/targeted assurance of risk controls</t>
  </si>
  <si>
    <t>Safety cases (change management)</t>
  </si>
  <si>
    <t>Validation of system performance</t>
  </si>
  <si>
    <t>Reallocation of resources</t>
  </si>
  <si>
    <t xml:space="preserve">Better resource allocation  </t>
  </si>
  <si>
    <t>Collection of data</t>
  </si>
  <si>
    <t>Safe and efficient implementation of changes</t>
  </si>
  <si>
    <t xml:space="preserve">Safety Training and Promotion </t>
  </si>
  <si>
    <t>Training needs analysis</t>
  </si>
  <si>
    <t>Tailored education</t>
  </si>
  <si>
    <t>Training material development</t>
  </si>
  <si>
    <t>Increased competence</t>
  </si>
  <si>
    <t xml:space="preserve">Potential consultancy </t>
  </si>
  <si>
    <t xml:space="preserve">Positive safety culture – more SMS buy-in </t>
  </si>
  <si>
    <t>Reinforcing corporate decision-making process</t>
  </si>
  <si>
    <t>Demonstrating due diligence</t>
  </si>
  <si>
    <t>Monitoring that training is effective</t>
  </si>
  <si>
    <t>Increased effectiveness and efficiency in SRM</t>
  </si>
  <si>
    <t>Recurrent training</t>
  </si>
  <si>
    <t>Active risk reduction</t>
  </si>
  <si>
    <t>Promotion delivery, also considering  SRM outcomes</t>
  </si>
  <si>
    <t>Improved horizontal communication and cooperation</t>
  </si>
  <si>
    <t>production down-time</t>
  </si>
  <si>
    <t>Employee satisfaction - decrease in turnover rate</t>
  </si>
  <si>
    <t xml:space="preserve">Regulatory compliance - decrease in regulatory oversight costs </t>
  </si>
  <si>
    <t xml:space="preserve">Decrease in insurance premium  </t>
  </si>
  <si>
    <t>Other (e.g. decreased operating costs)</t>
  </si>
  <si>
    <t>Safety intervention 1</t>
  </si>
  <si>
    <t>Safety intervention 2</t>
  </si>
  <si>
    <t>Safety intervention 3</t>
  </si>
  <si>
    <t xml:space="preserve">Internal audits &amp; assessments </t>
  </si>
  <si>
    <t xml:space="preserve">Aditional resources or reallocation of existing recources </t>
  </si>
  <si>
    <t xml:space="preserve">To calculate the Return on Investment (ROI) and economics of  SMS  </t>
  </si>
  <si>
    <t xml:space="preserve">items in pink are for general costs and benefits, items in light blue are for specific safety interventions linked to core activities </t>
  </si>
  <si>
    <t xml:space="preserve"> </t>
  </si>
  <si>
    <t>Downtime due to SMS implementation
 (e.g. due to training delivery)</t>
  </si>
  <si>
    <t xml:space="preserve">Reporting (e.g. senior management meetings) </t>
  </si>
  <si>
    <t>Training costs (development of training material and /or contracting)</t>
  </si>
  <si>
    <t>Total</t>
  </si>
  <si>
    <t xml:space="preserve">Year Benefits </t>
  </si>
  <si>
    <t xml:space="preserve">not applicable to safety interventions </t>
  </si>
  <si>
    <t>Cost of Implementing &amp; maintaining  SMS</t>
  </si>
  <si>
    <r>
      <t>SMS Effectiveness (</t>
    </r>
    <r>
      <rPr>
        <b/>
        <sz val="11"/>
        <color theme="1"/>
        <rFont val="Calibri"/>
        <family val="2"/>
      </rPr>
      <t>%)</t>
    </r>
  </si>
  <si>
    <t xml:space="preserve"> Monetary benefits  &amp; Probability of Achieving those (SMS effectiveness)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</si>
</sst>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9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/>
    <xf numFmtId="4" fontId="0" fillId="3" borderId="8" xfId="0" applyNumberFormat="1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12" xfId="0" applyFill="1" applyBorder="1"/>
    <xf numFmtId="4" fontId="0" fillId="3" borderId="0" xfId="0" applyNumberFormat="1" applyFill="1" applyBorder="1"/>
    <xf numFmtId="4" fontId="5" fillId="3" borderId="0" xfId="0" applyNumberFormat="1" applyFont="1" applyFill="1" applyBorder="1"/>
    <xf numFmtId="0" fontId="1" fillId="3" borderId="0" xfId="0" applyFont="1" applyFill="1" applyBorder="1"/>
    <xf numFmtId="9" fontId="0" fillId="3" borderId="8" xfId="0" applyNumberFormat="1" applyFill="1" applyBorder="1"/>
    <xf numFmtId="4" fontId="0" fillId="5" borderId="8" xfId="0" applyNumberFormat="1" applyFill="1" applyBorder="1"/>
    <xf numFmtId="0" fontId="1" fillId="0" borderId="1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9" fontId="0" fillId="7" borderId="8" xfId="0" applyNumberFormat="1" applyFill="1" applyBorder="1"/>
    <xf numFmtId="0" fontId="1" fillId="7" borderId="8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4" fontId="0" fillId="7" borderId="13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5" fillId="3" borderId="0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Border="1" applyAlignment="1">
      <alignment vertical="center" wrapText="1"/>
    </xf>
    <xf numFmtId="4" fontId="0" fillId="6" borderId="13" xfId="0" applyNumberForma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3" borderId="0" xfId="0" applyFill="1" applyBorder="1" applyAlignment="1">
      <alignment horizontal="left" vertical="top" wrapText="1"/>
    </xf>
    <xf numFmtId="4" fontId="0" fillId="3" borderId="1" xfId="0" applyNumberFormat="1" applyFill="1" applyBorder="1"/>
    <xf numFmtId="0" fontId="0" fillId="3" borderId="3" xfId="0" applyFill="1" applyBorder="1" applyAlignment="1">
      <alignment horizontal="center"/>
    </xf>
    <xf numFmtId="4" fontId="1" fillId="3" borderId="8" xfId="0" applyNumberFormat="1" applyFont="1" applyFill="1" applyBorder="1"/>
    <xf numFmtId="9" fontId="1" fillId="3" borderId="8" xfId="0" applyNumberFormat="1" applyFont="1" applyFill="1" applyBorder="1"/>
    <xf numFmtId="0" fontId="4" fillId="3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0"/>
  <sheetViews>
    <sheetView showGridLines="0" tabSelected="1" zoomScaleNormal="100" workbookViewId="0">
      <selection activeCell="C83" sqref="C83"/>
    </sheetView>
  </sheetViews>
  <sheetFormatPr defaultRowHeight="15" x14ac:dyDescent="0.25"/>
  <cols>
    <col min="1" max="1" width="9.140625" style="1"/>
    <col min="2" max="2" width="1.7109375" style="1" customWidth="1"/>
    <col min="3" max="3" width="36.7109375" style="2" customWidth="1"/>
    <col min="4" max="5" width="1.7109375" style="1" customWidth="1"/>
    <col min="6" max="6" width="12.85546875" style="1" customWidth="1"/>
    <col min="7" max="8" width="1.7109375" style="1" customWidth="1"/>
    <col min="9" max="9" width="12.5703125" style="1" customWidth="1"/>
    <col min="10" max="11" width="1.7109375" style="1" customWidth="1"/>
    <col min="12" max="12" width="12.140625" style="1" customWidth="1"/>
    <col min="13" max="14" width="1.7109375" style="1" customWidth="1"/>
    <col min="15" max="15" width="12" style="1" customWidth="1"/>
    <col min="16" max="17" width="1.7109375" style="1" customWidth="1"/>
    <col min="18" max="18" width="12" style="1" customWidth="1"/>
    <col min="19" max="19" width="1.7109375" style="1" customWidth="1"/>
    <col min="20" max="20" width="1.7109375" style="2" customWidth="1"/>
    <col min="21" max="16384" width="9.140625" style="1"/>
  </cols>
  <sheetData>
    <row r="2" spans="2:20" ht="26.25" x14ac:dyDescent="0.4">
      <c r="B2" s="9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10"/>
    </row>
    <row r="3" spans="2:20" x14ac:dyDescent="0.25">
      <c r="B3" s="11"/>
      <c r="C3" s="41" t="s">
        <v>105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2"/>
    </row>
    <row r="4" spans="2:20" x14ac:dyDescent="0.25">
      <c r="B4" s="11"/>
      <c r="C4" s="53" t="s">
        <v>106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33"/>
      <c r="T4" s="12"/>
    </row>
    <row r="5" spans="2:20" x14ac:dyDescent="0.25">
      <c r="B5" s="11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13"/>
      <c r="T5" s="12"/>
    </row>
    <row r="6" spans="2:20" ht="15.75" x14ac:dyDescent="0.25">
      <c r="B6" s="11"/>
      <c r="C6" s="37" t="s">
        <v>114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12"/>
    </row>
    <row r="7" spans="2:20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2"/>
    </row>
    <row r="8" spans="2:20" x14ac:dyDescent="0.25">
      <c r="B8" s="11"/>
      <c r="C8" s="13"/>
      <c r="D8" s="13"/>
      <c r="E8" s="13"/>
      <c r="F8" s="14" t="s">
        <v>2</v>
      </c>
      <c r="G8" s="14"/>
      <c r="H8" s="13"/>
      <c r="I8" s="14" t="s">
        <v>5</v>
      </c>
      <c r="J8" s="14"/>
      <c r="K8" s="13"/>
      <c r="L8" s="14" t="s">
        <v>6</v>
      </c>
      <c r="M8" s="14"/>
      <c r="N8" s="13"/>
      <c r="O8" s="14" t="s">
        <v>7</v>
      </c>
      <c r="P8" s="14"/>
      <c r="Q8" s="13"/>
      <c r="R8" s="14" t="s">
        <v>8</v>
      </c>
      <c r="S8" s="15"/>
      <c r="T8" s="12"/>
    </row>
    <row r="9" spans="2:20" ht="9.9499999999999993" customHeight="1" x14ac:dyDescent="0.25"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2"/>
    </row>
    <row r="10" spans="2:20" s="50" customFormat="1" ht="31.5" customHeight="1" x14ac:dyDescent="0.25">
      <c r="B10" s="43"/>
      <c r="C10" s="44" t="s">
        <v>14</v>
      </c>
      <c r="D10" s="44"/>
      <c r="E10" s="45" t="s">
        <v>9</v>
      </c>
      <c r="F10" s="46">
        <v>2000</v>
      </c>
      <c r="G10" s="47"/>
      <c r="H10" s="48" t="s">
        <v>9</v>
      </c>
      <c r="I10" s="46">
        <v>1000</v>
      </c>
      <c r="J10" s="47"/>
      <c r="K10" s="48" t="s">
        <v>9</v>
      </c>
      <c r="L10" s="46">
        <v>1000</v>
      </c>
      <c r="M10" s="47"/>
      <c r="N10" s="48" t="s">
        <v>9</v>
      </c>
      <c r="O10" s="46">
        <v>1000</v>
      </c>
      <c r="P10" s="47"/>
      <c r="Q10" s="48" t="s">
        <v>9</v>
      </c>
      <c r="R10" s="46">
        <v>1000</v>
      </c>
      <c r="S10" s="44"/>
      <c r="T10" s="49"/>
    </row>
    <row r="11" spans="2:20" ht="7.5" customHeight="1" x14ac:dyDescent="0.25">
      <c r="B11" s="11"/>
      <c r="C11" s="13"/>
      <c r="D11" s="13"/>
      <c r="E11" s="13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13"/>
      <c r="T11" s="12"/>
    </row>
    <row r="12" spans="2:20" s="50" customFormat="1" ht="31.5" customHeight="1" x14ac:dyDescent="0.25">
      <c r="B12" s="43"/>
      <c r="C12" s="44" t="s">
        <v>15</v>
      </c>
      <c r="D12" s="44"/>
      <c r="E12" s="45" t="s">
        <v>9</v>
      </c>
      <c r="F12" s="46">
        <v>2000</v>
      </c>
      <c r="G12" s="47"/>
      <c r="H12" s="48" t="s">
        <v>9</v>
      </c>
      <c r="I12" s="46">
        <v>500</v>
      </c>
      <c r="J12" s="47"/>
      <c r="K12" s="48" t="s">
        <v>9</v>
      </c>
      <c r="L12" s="46">
        <v>500</v>
      </c>
      <c r="M12" s="47"/>
      <c r="N12" s="48" t="s">
        <v>9</v>
      </c>
      <c r="O12" s="46">
        <v>500</v>
      </c>
      <c r="P12" s="47"/>
      <c r="Q12" s="48" t="s">
        <v>9</v>
      </c>
      <c r="R12" s="46">
        <v>500</v>
      </c>
      <c r="S12" s="44"/>
      <c r="T12" s="49"/>
    </row>
    <row r="13" spans="2:20" ht="7.5" customHeight="1" x14ac:dyDescent="0.25">
      <c r="B13" s="11"/>
      <c r="C13" s="13"/>
      <c r="D13" s="13"/>
      <c r="E13" s="13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13"/>
      <c r="T13" s="12"/>
    </row>
    <row r="14" spans="2:20" s="50" customFormat="1" ht="31.5" customHeight="1" x14ac:dyDescent="0.25">
      <c r="B14" s="43"/>
      <c r="C14" s="56" t="s">
        <v>108</v>
      </c>
      <c r="D14" s="44"/>
      <c r="E14" s="45" t="s">
        <v>9</v>
      </c>
      <c r="F14" s="46">
        <v>5000</v>
      </c>
      <c r="G14" s="47"/>
      <c r="H14" s="48" t="s">
        <v>9</v>
      </c>
      <c r="I14" s="46">
        <v>2000</v>
      </c>
      <c r="J14" s="47"/>
      <c r="K14" s="48" t="s">
        <v>9</v>
      </c>
      <c r="L14" s="46">
        <v>500</v>
      </c>
      <c r="M14" s="47"/>
      <c r="N14" s="48" t="s">
        <v>9</v>
      </c>
      <c r="O14" s="46">
        <v>500</v>
      </c>
      <c r="P14" s="47"/>
      <c r="Q14" s="48" t="s">
        <v>9</v>
      </c>
      <c r="R14" s="46">
        <v>500</v>
      </c>
      <c r="S14" s="44"/>
      <c r="T14" s="49"/>
    </row>
    <row r="15" spans="2:20" ht="7.5" customHeight="1" x14ac:dyDescent="0.25">
      <c r="B15" s="11"/>
      <c r="C15" s="13"/>
      <c r="D15" s="13"/>
      <c r="E15" s="13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3"/>
      <c r="T15" s="12"/>
    </row>
    <row r="16" spans="2:20" s="50" customFormat="1" ht="31.5" customHeight="1" x14ac:dyDescent="0.25">
      <c r="B16" s="43"/>
      <c r="C16" s="44" t="s">
        <v>103</v>
      </c>
      <c r="D16" s="44"/>
      <c r="E16" s="45" t="s">
        <v>9</v>
      </c>
      <c r="F16" s="46">
        <v>1500</v>
      </c>
      <c r="G16" s="47"/>
      <c r="H16" s="48" t="s">
        <v>9</v>
      </c>
      <c r="I16" s="46">
        <v>1000</v>
      </c>
      <c r="J16" s="47"/>
      <c r="K16" s="48" t="s">
        <v>9</v>
      </c>
      <c r="L16" s="46">
        <v>500</v>
      </c>
      <c r="M16" s="47"/>
      <c r="N16" s="48" t="s">
        <v>9</v>
      </c>
      <c r="O16" s="46">
        <v>500</v>
      </c>
      <c r="P16" s="47"/>
      <c r="Q16" s="48" t="s">
        <v>9</v>
      </c>
      <c r="R16" s="46">
        <v>500</v>
      </c>
      <c r="S16" s="44"/>
      <c r="T16" s="49"/>
    </row>
    <row r="17" spans="2:20" ht="7.5" customHeight="1" x14ac:dyDescent="0.25">
      <c r="B17" s="11"/>
      <c r="C17" s="13"/>
      <c r="D17" s="13"/>
      <c r="E17" s="13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13"/>
      <c r="T17" s="12"/>
    </row>
    <row r="18" spans="2:20" s="50" customFormat="1" ht="31.5" customHeight="1" x14ac:dyDescent="0.25">
      <c r="B18" s="43"/>
      <c r="C18" s="44" t="s">
        <v>17</v>
      </c>
      <c r="D18" s="44"/>
      <c r="E18" s="45" t="s">
        <v>9</v>
      </c>
      <c r="F18" s="46">
        <v>2000</v>
      </c>
      <c r="G18" s="47"/>
      <c r="H18" s="48" t="s">
        <v>9</v>
      </c>
      <c r="I18" s="46">
        <v>0</v>
      </c>
      <c r="J18" s="47"/>
      <c r="K18" s="48" t="s">
        <v>9</v>
      </c>
      <c r="L18" s="46">
        <v>0</v>
      </c>
      <c r="M18" s="47"/>
      <c r="N18" s="48" t="s">
        <v>9</v>
      </c>
      <c r="O18" s="46">
        <v>0</v>
      </c>
      <c r="P18" s="47"/>
      <c r="Q18" s="48" t="s">
        <v>9</v>
      </c>
      <c r="R18" s="46">
        <v>0</v>
      </c>
      <c r="S18" s="44"/>
      <c r="T18" s="49"/>
    </row>
    <row r="19" spans="2:20" ht="7.5" customHeight="1" x14ac:dyDescent="0.25">
      <c r="B19" s="11"/>
      <c r="C19" s="13"/>
      <c r="D19" s="13"/>
      <c r="E19" s="13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13"/>
      <c r="T19" s="12"/>
    </row>
    <row r="20" spans="2:20" s="50" customFormat="1" ht="31.5" customHeight="1" x14ac:dyDescent="0.25">
      <c r="B20" s="43"/>
      <c r="C20" s="51" t="s">
        <v>104</v>
      </c>
      <c r="D20" s="44"/>
      <c r="E20" s="45" t="s">
        <v>9</v>
      </c>
      <c r="F20" s="46">
        <v>0</v>
      </c>
      <c r="G20" s="47"/>
      <c r="H20" s="48" t="s">
        <v>9</v>
      </c>
      <c r="I20" s="46">
        <v>0</v>
      </c>
      <c r="J20" s="47"/>
      <c r="K20" s="48" t="s">
        <v>9</v>
      </c>
      <c r="L20" s="46">
        <v>0</v>
      </c>
      <c r="M20" s="47"/>
      <c r="N20" s="48" t="s">
        <v>9</v>
      </c>
      <c r="O20" s="46">
        <v>0</v>
      </c>
      <c r="P20" s="47"/>
      <c r="Q20" s="48" t="s">
        <v>9</v>
      </c>
      <c r="R20" s="46">
        <v>0</v>
      </c>
      <c r="S20" s="44"/>
      <c r="T20" s="49"/>
    </row>
    <row r="21" spans="2:20" ht="7.5" customHeight="1" x14ac:dyDescent="0.25">
      <c r="B21" s="11"/>
      <c r="C21" s="13"/>
      <c r="D21" s="13"/>
      <c r="E21" s="13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13"/>
      <c r="T21" s="12"/>
    </row>
    <row r="22" spans="2:20" s="50" customFormat="1" ht="31.5" customHeight="1" x14ac:dyDescent="0.25">
      <c r="B22" s="43"/>
      <c r="C22" s="51" t="s">
        <v>18</v>
      </c>
      <c r="D22" s="44"/>
      <c r="E22" s="45" t="s">
        <v>9</v>
      </c>
      <c r="F22" s="46">
        <v>800</v>
      </c>
      <c r="G22" s="47"/>
      <c r="H22" s="48" t="s">
        <v>9</v>
      </c>
      <c r="I22" s="46">
        <v>100</v>
      </c>
      <c r="J22" s="47"/>
      <c r="K22" s="48" t="s">
        <v>9</v>
      </c>
      <c r="L22" s="46">
        <v>100</v>
      </c>
      <c r="M22" s="47"/>
      <c r="N22" s="48" t="s">
        <v>9</v>
      </c>
      <c r="O22" s="46">
        <v>100</v>
      </c>
      <c r="P22" s="47"/>
      <c r="Q22" s="48" t="s">
        <v>9</v>
      </c>
      <c r="R22" s="46">
        <v>100</v>
      </c>
      <c r="S22" s="44"/>
      <c r="T22" s="49"/>
    </row>
    <row r="23" spans="2:20" ht="7.5" customHeight="1" x14ac:dyDescent="0.25">
      <c r="B23" s="11"/>
      <c r="C23" s="13"/>
      <c r="D23" s="13"/>
      <c r="E23" s="1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3"/>
      <c r="T23" s="12"/>
    </row>
    <row r="24" spans="2:20" s="50" customFormat="1" ht="31.5" customHeight="1" x14ac:dyDescent="0.25">
      <c r="B24" s="43"/>
      <c r="C24" s="51" t="s">
        <v>19</v>
      </c>
      <c r="D24" s="44"/>
      <c r="E24" s="45" t="s">
        <v>9</v>
      </c>
      <c r="F24" s="46">
        <v>200</v>
      </c>
      <c r="G24" s="47"/>
      <c r="H24" s="48" t="s">
        <v>9</v>
      </c>
      <c r="I24" s="46">
        <v>40</v>
      </c>
      <c r="J24" s="47"/>
      <c r="K24" s="48" t="s">
        <v>9</v>
      </c>
      <c r="L24" s="46">
        <v>40</v>
      </c>
      <c r="M24" s="47"/>
      <c r="N24" s="48" t="s">
        <v>9</v>
      </c>
      <c r="O24" s="46">
        <v>40</v>
      </c>
      <c r="P24" s="47"/>
      <c r="Q24" s="48" t="s">
        <v>9</v>
      </c>
      <c r="R24" s="46">
        <v>40</v>
      </c>
      <c r="S24" s="44"/>
      <c r="T24" s="49"/>
    </row>
    <row r="25" spans="2:20" ht="7.5" customHeight="1" x14ac:dyDescent="0.25">
      <c r="B25" s="11"/>
      <c r="C25" s="13"/>
      <c r="D25" s="13"/>
      <c r="E25" s="13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13"/>
      <c r="T25" s="12"/>
    </row>
    <row r="26" spans="2:20" s="50" customFormat="1" ht="31.5" customHeight="1" x14ac:dyDescent="0.25">
      <c r="B26" s="43"/>
      <c r="C26" s="51" t="s">
        <v>110</v>
      </c>
      <c r="D26" s="44"/>
      <c r="E26" s="45" t="s">
        <v>9</v>
      </c>
      <c r="F26" s="46">
        <v>600</v>
      </c>
      <c r="G26" s="47"/>
      <c r="H26" s="48" t="s">
        <v>9</v>
      </c>
      <c r="I26" s="46">
        <v>600</v>
      </c>
      <c r="J26" s="47"/>
      <c r="K26" s="48" t="s">
        <v>9</v>
      </c>
      <c r="L26" s="46">
        <v>600</v>
      </c>
      <c r="M26" s="47"/>
      <c r="N26" s="48" t="s">
        <v>9</v>
      </c>
      <c r="O26" s="46">
        <v>600</v>
      </c>
      <c r="P26" s="47"/>
      <c r="Q26" s="48" t="s">
        <v>9</v>
      </c>
      <c r="R26" s="46">
        <v>600</v>
      </c>
      <c r="S26" s="44"/>
      <c r="T26" s="49"/>
    </row>
    <row r="27" spans="2:20" ht="7.5" customHeight="1" x14ac:dyDescent="0.25">
      <c r="B27" s="11"/>
      <c r="C27" s="13"/>
      <c r="D27" s="13"/>
      <c r="E27" s="13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3"/>
      <c r="T27" s="12"/>
    </row>
    <row r="28" spans="2:20" s="50" customFormat="1" ht="31.5" customHeight="1" x14ac:dyDescent="0.25">
      <c r="B28" s="43"/>
      <c r="C28" s="51" t="s">
        <v>109</v>
      </c>
      <c r="D28" s="44"/>
      <c r="E28" s="45" t="s">
        <v>9</v>
      </c>
      <c r="F28" s="46">
        <v>600</v>
      </c>
      <c r="G28" s="47"/>
      <c r="H28" s="48" t="s">
        <v>9</v>
      </c>
      <c r="I28" s="46">
        <v>300</v>
      </c>
      <c r="J28" s="47"/>
      <c r="K28" s="48" t="s">
        <v>9</v>
      </c>
      <c r="L28" s="46">
        <v>300</v>
      </c>
      <c r="M28" s="47"/>
      <c r="N28" s="48" t="s">
        <v>9</v>
      </c>
      <c r="O28" s="46">
        <v>300</v>
      </c>
      <c r="P28" s="47"/>
      <c r="Q28" s="48" t="s">
        <v>9</v>
      </c>
      <c r="R28" s="46">
        <v>300</v>
      </c>
      <c r="S28" s="44"/>
      <c r="T28" s="49"/>
    </row>
    <row r="29" spans="2:20" ht="7.5" customHeight="1" x14ac:dyDescent="0.25">
      <c r="B29" s="11"/>
      <c r="C29" s="13"/>
      <c r="D29" s="13"/>
      <c r="E29" s="13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13"/>
      <c r="T29" s="12"/>
    </row>
    <row r="30" spans="2:20" s="50" customFormat="1" ht="31.5" customHeight="1" x14ac:dyDescent="0.25">
      <c r="B30" s="43"/>
      <c r="C30" s="51" t="s">
        <v>100</v>
      </c>
      <c r="D30" s="44"/>
      <c r="E30" s="45" t="s">
        <v>9</v>
      </c>
      <c r="F30" s="52">
        <v>10000</v>
      </c>
      <c r="G30" s="47"/>
      <c r="H30" s="48" t="s">
        <v>9</v>
      </c>
      <c r="I30" s="52">
        <v>0</v>
      </c>
      <c r="J30" s="47"/>
      <c r="K30" s="48" t="s">
        <v>9</v>
      </c>
      <c r="L30" s="52">
        <v>0</v>
      </c>
      <c r="M30" s="47"/>
      <c r="N30" s="48" t="s">
        <v>9</v>
      </c>
      <c r="O30" s="52">
        <v>0</v>
      </c>
      <c r="P30" s="47"/>
      <c r="Q30" s="48" t="s">
        <v>9</v>
      </c>
      <c r="R30" s="52">
        <v>0</v>
      </c>
      <c r="S30" s="44"/>
      <c r="T30" s="49"/>
    </row>
    <row r="31" spans="2:20" ht="7.5" customHeight="1" x14ac:dyDescent="0.25">
      <c r="B31" s="11"/>
      <c r="C31" s="13"/>
      <c r="D31" s="13"/>
      <c r="E31" s="13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3"/>
      <c r="T31" s="12"/>
    </row>
    <row r="32" spans="2:20" s="50" customFormat="1" ht="31.5" customHeight="1" x14ac:dyDescent="0.25">
      <c r="B32" s="43"/>
      <c r="C32" s="51" t="s">
        <v>101</v>
      </c>
      <c r="D32" s="44"/>
      <c r="E32" s="45" t="s">
        <v>9</v>
      </c>
      <c r="F32" s="52">
        <v>3000</v>
      </c>
      <c r="G32" s="47"/>
      <c r="H32" s="48" t="s">
        <v>9</v>
      </c>
      <c r="I32" s="52">
        <v>0</v>
      </c>
      <c r="J32" s="47"/>
      <c r="K32" s="48" t="s">
        <v>9</v>
      </c>
      <c r="L32" s="52">
        <v>0</v>
      </c>
      <c r="M32" s="47"/>
      <c r="N32" s="48" t="s">
        <v>9</v>
      </c>
      <c r="O32" s="52">
        <v>0</v>
      </c>
      <c r="P32" s="47"/>
      <c r="Q32" s="48" t="s">
        <v>9</v>
      </c>
      <c r="R32" s="52">
        <v>0</v>
      </c>
      <c r="S32" s="44"/>
      <c r="T32" s="49"/>
    </row>
    <row r="33" spans="2:20" ht="7.5" customHeight="1" x14ac:dyDescent="0.25">
      <c r="B33" s="11"/>
      <c r="C33" s="13"/>
      <c r="D33" s="13"/>
      <c r="E33" s="1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13"/>
      <c r="T33" s="12"/>
    </row>
    <row r="34" spans="2:20" s="50" customFormat="1" ht="31.5" customHeight="1" x14ac:dyDescent="0.25">
      <c r="B34" s="43"/>
      <c r="C34" s="51" t="s">
        <v>102</v>
      </c>
      <c r="D34" s="44"/>
      <c r="E34" s="45" t="s">
        <v>9</v>
      </c>
      <c r="F34" s="52">
        <v>1200</v>
      </c>
      <c r="G34" s="47"/>
      <c r="H34" s="48" t="s">
        <v>9</v>
      </c>
      <c r="I34" s="52">
        <v>0</v>
      </c>
      <c r="J34" s="47"/>
      <c r="K34" s="48" t="s">
        <v>9</v>
      </c>
      <c r="L34" s="52">
        <v>0</v>
      </c>
      <c r="M34" s="47"/>
      <c r="N34" s="48" t="s">
        <v>9</v>
      </c>
      <c r="O34" s="52">
        <v>0</v>
      </c>
      <c r="P34" s="47"/>
      <c r="Q34" s="48" t="s">
        <v>9</v>
      </c>
      <c r="R34" s="52">
        <v>0</v>
      </c>
      <c r="S34" s="44"/>
      <c r="T34" s="49"/>
    </row>
    <row r="35" spans="2:20" ht="7.5" customHeight="1" x14ac:dyDescent="0.25">
      <c r="B35" s="11"/>
      <c r="C35" s="13"/>
      <c r="D35" s="13"/>
      <c r="E35" s="1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13"/>
      <c r="T35" s="12"/>
    </row>
    <row r="36" spans="2:20" ht="15.75" x14ac:dyDescent="0.25">
      <c r="B36" s="11"/>
      <c r="C36" s="23" t="s">
        <v>3</v>
      </c>
      <c r="D36" s="13"/>
      <c r="E36" s="16" t="s">
        <v>9</v>
      </c>
      <c r="F36" s="25">
        <f>SUM(F10:F34)</f>
        <v>28900</v>
      </c>
      <c r="G36" s="21"/>
      <c r="H36" s="22" t="s">
        <v>9</v>
      </c>
      <c r="I36" s="25">
        <f>SUM(I10:I34)</f>
        <v>5540</v>
      </c>
      <c r="J36" s="21"/>
      <c r="K36" s="22" t="s">
        <v>9</v>
      </c>
      <c r="L36" s="25">
        <f>SUM(L10:L34)</f>
        <v>3540</v>
      </c>
      <c r="M36" s="21"/>
      <c r="N36" s="22" t="s">
        <v>9</v>
      </c>
      <c r="O36" s="25">
        <f>SUM(O10:O34)</f>
        <v>3540</v>
      </c>
      <c r="P36" s="21"/>
      <c r="Q36" s="22" t="s">
        <v>9</v>
      </c>
      <c r="R36" s="25">
        <f>SUM(R10:R34)</f>
        <v>3540</v>
      </c>
      <c r="S36" s="13"/>
      <c r="T36" s="12"/>
    </row>
    <row r="37" spans="2:20" x14ac:dyDescent="0.25">
      <c r="B37" s="1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2"/>
    </row>
    <row r="38" spans="2:20" ht="15.75" x14ac:dyDescent="0.25">
      <c r="B38" s="11"/>
      <c r="C38" s="37" t="s">
        <v>116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9"/>
      <c r="T38" s="12"/>
    </row>
    <row r="39" spans="2:20" x14ac:dyDescent="0.25">
      <c r="B39" s="11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2"/>
    </row>
    <row r="40" spans="2:20" x14ac:dyDescent="0.25">
      <c r="B40" s="11"/>
      <c r="C40" s="13"/>
      <c r="D40" s="13"/>
      <c r="E40" s="13"/>
      <c r="F40" s="14" t="s">
        <v>2</v>
      </c>
      <c r="G40" s="14"/>
      <c r="H40" s="13"/>
      <c r="I40" s="14" t="s">
        <v>5</v>
      </c>
      <c r="J40" s="14"/>
      <c r="K40" s="13"/>
      <c r="L40" s="14" t="s">
        <v>6</v>
      </c>
      <c r="M40" s="14"/>
      <c r="N40" s="13"/>
      <c r="O40" s="14" t="s">
        <v>7</v>
      </c>
      <c r="P40" s="14"/>
      <c r="Q40" s="13"/>
      <c r="R40" s="14" t="s">
        <v>8</v>
      </c>
      <c r="S40" s="15"/>
      <c r="T40" s="12"/>
    </row>
    <row r="41" spans="2:20" ht="9.9499999999999993" customHeight="1" x14ac:dyDescent="0.25">
      <c r="B41" s="11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2"/>
    </row>
    <row r="42" spans="2:20" s="50" customFormat="1" ht="31.5" customHeight="1" x14ac:dyDescent="0.25">
      <c r="B42" s="43"/>
      <c r="C42" s="51" t="s">
        <v>96</v>
      </c>
      <c r="D42" s="44"/>
      <c r="E42" s="45" t="s">
        <v>9</v>
      </c>
      <c r="F42" s="46">
        <v>0</v>
      </c>
      <c r="G42" s="47" t="s">
        <v>107</v>
      </c>
      <c r="H42" s="48" t="s">
        <v>9</v>
      </c>
      <c r="I42" s="46">
        <v>1000</v>
      </c>
      <c r="J42" s="47"/>
      <c r="K42" s="48" t="s">
        <v>9</v>
      </c>
      <c r="L42" s="46">
        <v>2000</v>
      </c>
      <c r="M42" s="47"/>
      <c r="N42" s="48" t="s">
        <v>9</v>
      </c>
      <c r="O42" s="46">
        <v>3000</v>
      </c>
      <c r="P42" s="47"/>
      <c r="Q42" s="48" t="s">
        <v>9</v>
      </c>
      <c r="R42" s="46">
        <v>0</v>
      </c>
      <c r="S42" s="44"/>
      <c r="T42" s="49"/>
    </row>
    <row r="43" spans="2:20" ht="9.9499999999999993" customHeight="1" x14ac:dyDescent="0.25">
      <c r="B43" s="11"/>
      <c r="C43" s="13"/>
      <c r="D43" s="13"/>
      <c r="E43" s="13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13"/>
      <c r="T43" s="12"/>
    </row>
    <row r="44" spans="2:20" s="50" customFormat="1" ht="31.5" customHeight="1" x14ac:dyDescent="0.25">
      <c r="B44" s="43"/>
      <c r="C44" s="51" t="s">
        <v>97</v>
      </c>
      <c r="D44" s="44"/>
      <c r="E44" s="45" t="s">
        <v>9</v>
      </c>
      <c r="F44" s="46">
        <v>500</v>
      </c>
      <c r="G44" s="47"/>
      <c r="H44" s="48" t="s">
        <v>9</v>
      </c>
      <c r="I44" s="46">
        <v>1500</v>
      </c>
      <c r="J44" s="47"/>
      <c r="K44" s="48" t="s">
        <v>9</v>
      </c>
      <c r="L44" s="46">
        <v>3000</v>
      </c>
      <c r="M44" s="47"/>
      <c r="N44" s="48" t="s">
        <v>9</v>
      </c>
      <c r="O44" s="46">
        <v>3500</v>
      </c>
      <c r="P44" s="47"/>
      <c r="Q44" s="48" t="s">
        <v>9</v>
      </c>
      <c r="R44" s="46">
        <v>6000</v>
      </c>
      <c r="S44" s="44"/>
      <c r="T44" s="49"/>
    </row>
    <row r="45" spans="2:20" ht="9.9499999999999993" customHeight="1" x14ac:dyDescent="0.25">
      <c r="B45" s="11"/>
      <c r="C45" s="13"/>
      <c r="D45" s="13"/>
      <c r="E45" s="13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13"/>
      <c r="T45" s="12"/>
    </row>
    <row r="46" spans="2:20" s="50" customFormat="1" ht="31.5" customHeight="1" x14ac:dyDescent="0.25">
      <c r="B46" s="43"/>
      <c r="C46" s="51" t="s">
        <v>98</v>
      </c>
      <c r="D46" s="44"/>
      <c r="E46" s="45" t="s">
        <v>9</v>
      </c>
      <c r="F46" s="46">
        <v>0</v>
      </c>
      <c r="G46" s="47"/>
      <c r="H46" s="48" t="s">
        <v>9</v>
      </c>
      <c r="I46" s="46">
        <v>2000</v>
      </c>
      <c r="J46" s="47"/>
      <c r="K46" s="48" t="s">
        <v>9</v>
      </c>
      <c r="L46" s="46">
        <v>4000</v>
      </c>
      <c r="M46" s="47"/>
      <c r="N46" s="48" t="s">
        <v>9</v>
      </c>
      <c r="O46" s="46">
        <v>6000</v>
      </c>
      <c r="P46" s="47"/>
      <c r="Q46" s="48" t="s">
        <v>9</v>
      </c>
      <c r="R46" s="46">
        <v>8000</v>
      </c>
      <c r="S46" s="44"/>
      <c r="T46" s="49"/>
    </row>
    <row r="47" spans="2:20" ht="9.9499999999999993" customHeight="1" x14ac:dyDescent="0.25">
      <c r="B47" s="11"/>
      <c r="C47" s="13"/>
      <c r="D47" s="13"/>
      <c r="E47" s="13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13"/>
      <c r="T47" s="12"/>
    </row>
    <row r="48" spans="2:20" s="50" customFormat="1" ht="31.5" customHeight="1" x14ac:dyDescent="0.25">
      <c r="B48" s="43"/>
      <c r="C48" s="51" t="s">
        <v>99</v>
      </c>
      <c r="D48" s="44"/>
      <c r="E48" s="45" t="s">
        <v>9</v>
      </c>
      <c r="F48" s="46">
        <v>1000</v>
      </c>
      <c r="G48" s="47"/>
      <c r="H48" s="48" t="s">
        <v>9</v>
      </c>
      <c r="I48" s="46">
        <v>2500</v>
      </c>
      <c r="J48" s="47"/>
      <c r="K48" s="48" t="s">
        <v>9</v>
      </c>
      <c r="L48" s="46">
        <v>3000</v>
      </c>
      <c r="M48" s="47"/>
      <c r="N48" s="48" t="s">
        <v>9</v>
      </c>
      <c r="O48" s="46">
        <v>3500</v>
      </c>
      <c r="P48" s="47"/>
      <c r="Q48" s="48" t="s">
        <v>9</v>
      </c>
      <c r="R48" s="46">
        <v>4000</v>
      </c>
      <c r="S48" s="44"/>
      <c r="T48" s="49"/>
    </row>
    <row r="49" spans="2:20" ht="9.9499999999999993" customHeight="1" x14ac:dyDescent="0.25">
      <c r="B49" s="11"/>
      <c r="C49" s="13"/>
      <c r="D49" s="13"/>
      <c r="E49" s="13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13"/>
      <c r="T49" s="12"/>
    </row>
    <row r="50" spans="2:20" s="50" customFormat="1" ht="31.5" customHeight="1" x14ac:dyDescent="0.25">
      <c r="B50" s="43"/>
      <c r="C50" s="51" t="s">
        <v>100</v>
      </c>
      <c r="D50" s="44"/>
      <c r="E50" s="45" t="s">
        <v>9</v>
      </c>
      <c r="F50" s="52">
        <v>3000</v>
      </c>
      <c r="G50" s="47"/>
      <c r="H50" s="48" t="s">
        <v>9</v>
      </c>
      <c r="I50" s="52">
        <v>3000</v>
      </c>
      <c r="J50" s="47"/>
      <c r="K50" s="48" t="s">
        <v>9</v>
      </c>
      <c r="L50" s="52">
        <v>3000</v>
      </c>
      <c r="M50" s="47"/>
      <c r="N50" s="48" t="s">
        <v>9</v>
      </c>
      <c r="O50" s="52">
        <v>3000</v>
      </c>
      <c r="P50" s="47"/>
      <c r="Q50" s="48" t="s">
        <v>9</v>
      </c>
      <c r="R50" s="52">
        <v>3000</v>
      </c>
      <c r="S50" s="44"/>
      <c r="T50" s="49"/>
    </row>
    <row r="51" spans="2:20" ht="9.9499999999999993" customHeight="1" x14ac:dyDescent="0.25">
      <c r="B51" s="11"/>
      <c r="C51" s="13"/>
      <c r="D51" s="13"/>
      <c r="E51" s="13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13"/>
      <c r="T51" s="12"/>
    </row>
    <row r="52" spans="2:20" s="50" customFormat="1" ht="31.5" customHeight="1" x14ac:dyDescent="0.25">
      <c r="B52" s="43"/>
      <c r="C52" s="51" t="s">
        <v>101</v>
      </c>
      <c r="D52" s="44"/>
      <c r="E52" s="45" t="s">
        <v>9</v>
      </c>
      <c r="F52" s="52">
        <v>2000</v>
      </c>
      <c r="G52" s="47"/>
      <c r="H52" s="48" t="s">
        <v>9</v>
      </c>
      <c r="I52" s="52">
        <v>2000</v>
      </c>
      <c r="J52" s="47"/>
      <c r="K52" s="48" t="s">
        <v>9</v>
      </c>
      <c r="L52" s="52">
        <v>2000</v>
      </c>
      <c r="M52" s="47"/>
      <c r="N52" s="48" t="s">
        <v>9</v>
      </c>
      <c r="O52" s="52">
        <v>2000</v>
      </c>
      <c r="P52" s="47"/>
      <c r="Q52" s="48" t="s">
        <v>9</v>
      </c>
      <c r="R52" s="52">
        <v>2000</v>
      </c>
      <c r="S52" s="44"/>
      <c r="T52" s="49"/>
    </row>
    <row r="53" spans="2:20" ht="9.9499999999999993" customHeight="1" x14ac:dyDescent="0.25">
      <c r="B53" s="11"/>
      <c r="C53" s="13"/>
      <c r="D53" s="13"/>
      <c r="E53" s="13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13"/>
      <c r="T53" s="12"/>
    </row>
    <row r="54" spans="2:20" s="50" customFormat="1" ht="31.5" customHeight="1" x14ac:dyDescent="0.25">
      <c r="B54" s="43"/>
      <c r="C54" s="51" t="s">
        <v>102</v>
      </c>
      <c r="D54" s="44"/>
      <c r="E54" s="45" t="s">
        <v>9</v>
      </c>
      <c r="F54" s="52">
        <v>2800</v>
      </c>
      <c r="G54" s="47"/>
      <c r="H54" s="48" t="s">
        <v>9</v>
      </c>
      <c r="I54" s="52">
        <v>2400</v>
      </c>
      <c r="J54" s="47"/>
      <c r="K54" s="48" t="s">
        <v>9</v>
      </c>
      <c r="L54" s="52">
        <v>2000</v>
      </c>
      <c r="M54" s="47"/>
      <c r="N54" s="48" t="s">
        <v>9</v>
      </c>
      <c r="O54" s="52">
        <v>0</v>
      </c>
      <c r="P54" s="47"/>
      <c r="Q54" s="48" t="s">
        <v>9</v>
      </c>
      <c r="R54" s="52">
        <v>0</v>
      </c>
      <c r="S54" s="44"/>
      <c r="T54" s="49"/>
    </row>
    <row r="55" spans="2:20" ht="9.9499999999999993" customHeight="1" x14ac:dyDescent="0.25">
      <c r="B55" s="11"/>
      <c r="C55" s="13"/>
      <c r="D55" s="13"/>
      <c r="E55" s="13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13"/>
      <c r="T55" s="12"/>
    </row>
    <row r="56" spans="2:20" ht="15.75" x14ac:dyDescent="0.25">
      <c r="B56" s="11"/>
      <c r="C56" s="23" t="s">
        <v>4</v>
      </c>
      <c r="D56" s="13"/>
      <c r="E56" s="16" t="s">
        <v>9</v>
      </c>
      <c r="F56" s="25">
        <f>SUM(F42:F55)</f>
        <v>9300</v>
      </c>
      <c r="G56" s="21"/>
      <c r="H56" s="22" t="s">
        <v>9</v>
      </c>
      <c r="I56" s="25">
        <f>SUM(I42:I55)</f>
        <v>14400</v>
      </c>
      <c r="J56" s="21"/>
      <c r="K56" s="22" t="s">
        <v>9</v>
      </c>
      <c r="L56" s="25">
        <f>SUM(L42:L55)</f>
        <v>19000</v>
      </c>
      <c r="M56" s="21"/>
      <c r="N56" s="22" t="s">
        <v>9</v>
      </c>
      <c r="O56" s="25">
        <f>SUM(O42:O55)</f>
        <v>21000</v>
      </c>
      <c r="P56" s="21"/>
      <c r="Q56" s="22" t="s">
        <v>9</v>
      </c>
      <c r="R56" s="25">
        <f>SUM(R42:R55)</f>
        <v>23000</v>
      </c>
      <c r="S56" s="13"/>
      <c r="T56" s="12"/>
    </row>
    <row r="57" spans="2:20" x14ac:dyDescent="0.25">
      <c r="B57" s="11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2"/>
    </row>
    <row r="58" spans="2:20" x14ac:dyDescent="0.25">
      <c r="B58" s="11"/>
      <c r="C58" s="36" t="s">
        <v>115</v>
      </c>
      <c r="D58" s="13"/>
      <c r="E58" s="13"/>
      <c r="F58" s="35">
        <v>0.2</v>
      </c>
      <c r="G58" s="13"/>
      <c r="H58" s="13"/>
      <c r="I58" s="35">
        <v>0.4</v>
      </c>
      <c r="J58" s="13"/>
      <c r="K58" s="13"/>
      <c r="L58" s="35">
        <v>0.6</v>
      </c>
      <c r="M58" s="13"/>
      <c r="N58" s="13"/>
      <c r="O58" s="35">
        <v>0.8</v>
      </c>
      <c r="P58" s="13"/>
      <c r="Q58" s="13"/>
      <c r="R58" s="35">
        <v>0.8</v>
      </c>
      <c r="S58" s="13"/>
      <c r="T58" s="12"/>
    </row>
    <row r="59" spans="2:20" x14ac:dyDescent="0.25">
      <c r="B59" s="18"/>
      <c r="C59" s="19" t="s">
        <v>113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0"/>
    </row>
    <row r="60" spans="2:20" x14ac:dyDescent="0.25">
      <c r="B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</sheetData>
  <mergeCells count="5">
    <mergeCell ref="C6:S6"/>
    <mergeCell ref="C38:S38"/>
    <mergeCell ref="C2:S2"/>
    <mergeCell ref="C3:S3"/>
    <mergeCell ref="C4: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3"/>
  <sheetViews>
    <sheetView showGridLines="0" workbookViewId="0">
      <selection activeCell="X9" sqref="X9"/>
    </sheetView>
  </sheetViews>
  <sheetFormatPr defaultRowHeight="15" x14ac:dyDescent="0.25"/>
  <cols>
    <col min="1" max="1" width="9.140625" style="1"/>
    <col min="2" max="2" width="1.7109375" style="1" customWidth="1"/>
    <col min="3" max="3" width="27.85546875" style="1" customWidth="1"/>
    <col min="4" max="5" width="1.7109375" style="1" customWidth="1"/>
    <col min="6" max="6" width="12.140625" style="1" customWidth="1"/>
    <col min="7" max="8" width="1.7109375" style="1" customWidth="1"/>
    <col min="9" max="9" width="11.5703125" style="1" customWidth="1"/>
    <col min="10" max="11" width="1.7109375" style="1" customWidth="1"/>
    <col min="12" max="12" width="11.85546875" style="1" customWidth="1"/>
    <col min="13" max="14" width="1.7109375" style="1" customWidth="1"/>
    <col min="15" max="15" width="12" style="1" customWidth="1"/>
    <col min="16" max="17" width="1.7109375" style="1" customWidth="1"/>
    <col min="18" max="18" width="13.28515625" style="1" customWidth="1"/>
    <col min="19" max="20" width="1.7109375" style="1" customWidth="1"/>
    <col min="21" max="21" width="15.28515625" style="1" customWidth="1"/>
    <col min="22" max="22" width="1.7109375" style="1" customWidth="1"/>
    <col min="23" max="16384" width="9.140625" style="1"/>
  </cols>
  <sheetData>
    <row r="2" spans="2:22" ht="26.25" x14ac:dyDescent="0.4">
      <c r="B2" s="9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61"/>
    </row>
    <row r="3" spans="2:22" x14ac:dyDescent="0.25">
      <c r="B3" s="11"/>
      <c r="C3" s="41" t="s">
        <v>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62"/>
    </row>
    <row r="4" spans="2:22" x14ac:dyDescent="0.25"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</row>
    <row r="5" spans="2:22" ht="15.75" x14ac:dyDescent="0.25">
      <c r="B5" s="11"/>
      <c r="C5" s="37" t="s">
        <v>10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  <c r="V5" s="62"/>
    </row>
    <row r="6" spans="2:22" x14ac:dyDescent="0.25"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2"/>
    </row>
    <row r="7" spans="2:22" x14ac:dyDescent="0.25">
      <c r="B7" s="11"/>
      <c r="C7" s="13"/>
      <c r="D7" s="13"/>
      <c r="E7" s="13"/>
      <c r="F7" s="14" t="s">
        <v>2</v>
      </c>
      <c r="G7" s="14"/>
      <c r="H7" s="13"/>
      <c r="I7" s="14" t="s">
        <v>5</v>
      </c>
      <c r="J7" s="14"/>
      <c r="K7" s="13"/>
      <c r="L7" s="14" t="s">
        <v>6</v>
      </c>
      <c r="M7" s="14"/>
      <c r="N7" s="13"/>
      <c r="O7" s="14" t="s">
        <v>7</v>
      </c>
      <c r="P7" s="14"/>
      <c r="Q7" s="13"/>
      <c r="R7" s="14" t="s">
        <v>8</v>
      </c>
      <c r="S7" s="15"/>
      <c r="T7" s="15"/>
      <c r="U7" s="14" t="s">
        <v>111</v>
      </c>
      <c r="V7" s="58"/>
    </row>
    <row r="8" spans="2:22" x14ac:dyDescent="0.25">
      <c r="B8" s="1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2"/>
    </row>
    <row r="9" spans="2:22" ht="15.75" x14ac:dyDescent="0.25">
      <c r="B9" s="11"/>
      <c r="C9" s="13" t="s">
        <v>13</v>
      </c>
      <c r="D9" s="13"/>
      <c r="E9" s="16" t="s">
        <v>9</v>
      </c>
      <c r="F9" s="17">
        <f>+Calculator!F36</f>
        <v>28900</v>
      </c>
      <c r="G9" s="13"/>
      <c r="H9" s="16" t="s">
        <v>9</v>
      </c>
      <c r="I9" s="17">
        <f>+Calculator!I36</f>
        <v>5540</v>
      </c>
      <c r="J9" s="13"/>
      <c r="K9" s="16" t="s">
        <v>9</v>
      </c>
      <c r="L9" s="17">
        <f>+Calculator!L36</f>
        <v>3540</v>
      </c>
      <c r="M9" s="13"/>
      <c r="N9" s="16" t="s">
        <v>9</v>
      </c>
      <c r="O9" s="17">
        <f>+Calculator!O36</f>
        <v>3540</v>
      </c>
      <c r="P9" s="13"/>
      <c r="Q9" s="16" t="s">
        <v>9</v>
      </c>
      <c r="R9" s="17">
        <f>+Calculator!R36</f>
        <v>3540</v>
      </c>
      <c r="S9" s="13"/>
      <c r="T9" s="16" t="s">
        <v>9</v>
      </c>
      <c r="U9" s="59">
        <f>SUM(F9:R9)</f>
        <v>45060</v>
      </c>
      <c r="V9" s="63"/>
    </row>
    <row r="10" spans="2:22" x14ac:dyDescent="0.25"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3"/>
      <c r="V10" s="12"/>
    </row>
    <row r="11" spans="2:22" ht="15.75" x14ac:dyDescent="0.25">
      <c r="B11" s="11"/>
      <c r="C11" s="13" t="s">
        <v>112</v>
      </c>
      <c r="D11" s="13"/>
      <c r="E11" s="16" t="s">
        <v>9</v>
      </c>
      <c r="F11" s="17">
        <f>+(Calculator!F42+Calculator!F44+Calculator!F46+Calculator!F48)*Calculator!F58+Calculator!F50+Calculator!F52+Calculator!F54</f>
        <v>8100</v>
      </c>
      <c r="G11" s="13"/>
      <c r="H11" s="16" t="s">
        <v>9</v>
      </c>
      <c r="I11" s="17">
        <f>+(Calculator!I42+Calculator!I44+Calculator!I46+Calculator!I48)*Calculator!I58+Calculator!I50+Calculator!I52+Calculator!I54</f>
        <v>10200</v>
      </c>
      <c r="J11" s="13"/>
      <c r="K11" s="16" t="s">
        <v>9</v>
      </c>
      <c r="L11" s="17">
        <f>+(Calculator!L42+Calculator!L44+Calculator!L46+Calculator!L48)*Calculator!L58+Calculator!L50+Calculator!L52+Calculator!L54</f>
        <v>14200</v>
      </c>
      <c r="M11" s="13"/>
      <c r="N11" s="16" t="s">
        <v>9</v>
      </c>
      <c r="O11" s="17">
        <f>+(Calculator!O42+Calculator!O44+Calculator!O46+Calculator!O48)*Calculator!O58+Calculator!O50+Calculator!O52+Calculator!O54</f>
        <v>17800</v>
      </c>
      <c r="P11" s="13"/>
      <c r="Q11" s="16" t="s">
        <v>9</v>
      </c>
      <c r="R11" s="17">
        <f>+(Calculator!R42+Calculator!R44+Calculator!R46+Calculator!R48)*Calculator!R58+Calculator!R50+Calculator!R52+Calculator!R54</f>
        <v>19400</v>
      </c>
      <c r="S11" s="13"/>
      <c r="T11" s="16" t="s">
        <v>9</v>
      </c>
      <c r="U11" s="59">
        <f>SUM(F11:R11)</f>
        <v>69700</v>
      </c>
      <c r="V11" s="63"/>
    </row>
    <row r="12" spans="2:22" x14ac:dyDescent="0.25">
      <c r="B12" s="1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3"/>
      <c r="V12" s="12"/>
    </row>
    <row r="13" spans="2:22" ht="15.75" x14ac:dyDescent="0.25">
      <c r="B13" s="11"/>
      <c r="C13" s="13" t="s">
        <v>11</v>
      </c>
      <c r="D13" s="13"/>
      <c r="E13" s="16" t="s">
        <v>9</v>
      </c>
      <c r="F13" s="24">
        <f>IFERROR((F11-Results!F9)/Results!F9,"---")</f>
        <v>-0.7197231833910035</v>
      </c>
      <c r="G13" s="13"/>
      <c r="H13" s="16" t="s">
        <v>9</v>
      </c>
      <c r="I13" s="24">
        <f>IFERROR((I11-Results!I9)/Results!I9,"---")</f>
        <v>0.84115523465703967</v>
      </c>
      <c r="J13" s="13"/>
      <c r="K13" s="16" t="s">
        <v>9</v>
      </c>
      <c r="L13" s="24">
        <f>IFERROR((L11-Results!L9)/Results!L9,"---")</f>
        <v>3.0112994350282487</v>
      </c>
      <c r="M13" s="13"/>
      <c r="N13" s="16" t="s">
        <v>9</v>
      </c>
      <c r="O13" s="24">
        <f>IFERROR((O11-Results!O9)/Results!O9,"---")</f>
        <v>4.0282485875706211</v>
      </c>
      <c r="P13" s="13"/>
      <c r="Q13" s="16" t="s">
        <v>9</v>
      </c>
      <c r="R13" s="24">
        <f>IFERROR((R11-Results!R9)/Results!R9,"---")</f>
        <v>4.4802259887005649</v>
      </c>
      <c r="S13" s="13"/>
      <c r="T13" s="16" t="s">
        <v>9</v>
      </c>
      <c r="U13" s="60">
        <f>IFERROR((U11-Results!U9)/Results!U9,"---")</f>
        <v>0.54682645361739901</v>
      </c>
      <c r="V13" s="63"/>
    </row>
    <row r="14" spans="2:22" x14ac:dyDescent="0.25"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23"/>
      <c r="V14" s="12"/>
    </row>
    <row r="15" spans="2:22" ht="15.75" x14ac:dyDescent="0.25">
      <c r="B15" s="11"/>
      <c r="C15" s="13" t="s">
        <v>12</v>
      </c>
      <c r="D15" s="13"/>
      <c r="E15" s="16" t="s">
        <v>9</v>
      </c>
      <c r="F15" s="17">
        <f>F11-F9</f>
        <v>-20800</v>
      </c>
      <c r="G15" s="13"/>
      <c r="H15" s="16" t="s">
        <v>9</v>
      </c>
      <c r="I15" s="17">
        <f>I11-I9</f>
        <v>4660</v>
      </c>
      <c r="J15" s="13"/>
      <c r="K15" s="16" t="s">
        <v>9</v>
      </c>
      <c r="L15" s="17">
        <f>L11-L9</f>
        <v>10660</v>
      </c>
      <c r="M15" s="13"/>
      <c r="N15" s="16" t="s">
        <v>9</v>
      </c>
      <c r="O15" s="17">
        <f>O11-O9</f>
        <v>14260</v>
      </c>
      <c r="P15" s="13"/>
      <c r="Q15" s="16" t="s">
        <v>9</v>
      </c>
      <c r="R15" s="17">
        <f>R11-R9</f>
        <v>15860</v>
      </c>
      <c r="S15" s="13"/>
      <c r="T15" s="16" t="s">
        <v>9</v>
      </c>
      <c r="U15" s="59">
        <f>U11-U9</f>
        <v>24640</v>
      </c>
      <c r="V15" s="63"/>
    </row>
    <row r="16" spans="2:22" ht="15.75" x14ac:dyDescent="0.25">
      <c r="B16" s="11"/>
      <c r="C16" s="13"/>
      <c r="D16" s="13"/>
      <c r="E16" s="16"/>
      <c r="F16" s="57"/>
      <c r="G16" s="13"/>
      <c r="H16" s="16"/>
      <c r="I16" s="57"/>
      <c r="J16" s="13"/>
      <c r="K16" s="16"/>
      <c r="L16" s="57"/>
      <c r="M16" s="13"/>
      <c r="N16" s="16"/>
      <c r="O16" s="57"/>
      <c r="P16" s="13"/>
      <c r="Q16" s="16"/>
      <c r="R16" s="21"/>
      <c r="S16" s="13"/>
      <c r="T16" s="16"/>
      <c r="U16" s="21"/>
      <c r="V16" s="63"/>
    </row>
    <row r="17" spans="2:22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0"/>
    </row>
    <row r="18" spans="2:22" ht="15.75" x14ac:dyDescent="0.25">
      <c r="B18" s="2"/>
      <c r="C18" s="3"/>
      <c r="D18" s="2"/>
      <c r="E18" s="4"/>
      <c r="F18" s="2"/>
      <c r="G18" s="2"/>
      <c r="H18" s="4"/>
      <c r="I18" s="2"/>
      <c r="J18" s="2"/>
      <c r="K18" s="4"/>
      <c r="L18" s="2"/>
      <c r="M18" s="2"/>
      <c r="N18" s="4"/>
      <c r="O18" s="2"/>
      <c r="P18" s="2"/>
      <c r="Q18" s="4"/>
      <c r="R18" s="2"/>
      <c r="S18" s="2"/>
      <c r="T18" s="2"/>
      <c r="U18" s="2"/>
      <c r="V18" s="2"/>
    </row>
    <row r="19" spans="2:22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15.75" x14ac:dyDescent="0.25">
      <c r="B20" s="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34"/>
      <c r="U20" s="2"/>
      <c r="V20" s="34"/>
    </row>
    <row r="21" spans="2:22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x14ac:dyDescent="0.25">
      <c r="B22" s="2"/>
      <c r="C22" s="2"/>
      <c r="D22" s="2"/>
      <c r="E22" s="2"/>
      <c r="F22" s="5"/>
      <c r="G22" s="5"/>
      <c r="H22" s="2"/>
      <c r="I22" s="5"/>
      <c r="J22" s="5"/>
      <c r="K22" s="2"/>
      <c r="L22" s="5"/>
      <c r="M22" s="5"/>
      <c r="N22" s="2"/>
      <c r="O22" s="5"/>
      <c r="P22" s="5"/>
      <c r="Q22" s="2"/>
      <c r="R22" s="5"/>
      <c r="S22" s="6"/>
      <c r="T22" s="6"/>
      <c r="U22" s="2"/>
      <c r="V22" s="6"/>
    </row>
    <row r="23" spans="2:22" ht="9.9499999999999993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ht="15.75" x14ac:dyDescent="0.25">
      <c r="B24" s="2"/>
      <c r="C24" s="2"/>
      <c r="D24" s="2"/>
      <c r="E24" s="4"/>
      <c r="F24" s="8"/>
      <c r="G24" s="2"/>
      <c r="H24" s="4"/>
      <c r="I24" s="2"/>
      <c r="J24" s="2"/>
      <c r="K24" s="4"/>
      <c r="L24" s="2"/>
      <c r="M24" s="2"/>
      <c r="N24" s="4"/>
      <c r="O24" s="2"/>
      <c r="P24" s="2"/>
      <c r="Q24" s="4"/>
      <c r="R24" s="2"/>
      <c r="S24" s="2"/>
      <c r="T24" s="2"/>
      <c r="U24" s="2"/>
      <c r="V24" s="2"/>
    </row>
    <row r="25" spans="2:22" ht="9.9499999999999993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ht="15.75" x14ac:dyDescent="0.25">
      <c r="B26" s="2"/>
      <c r="C26" s="2"/>
      <c r="D26" s="2"/>
      <c r="E26" s="4"/>
      <c r="F26" s="2"/>
      <c r="G26" s="2"/>
      <c r="H26" s="4"/>
      <c r="I26" s="2"/>
      <c r="J26" s="2"/>
      <c r="K26" s="4"/>
      <c r="L26" s="2"/>
      <c r="M26" s="2"/>
      <c r="N26" s="4"/>
      <c r="O26" s="2"/>
      <c r="P26" s="2"/>
      <c r="Q26" s="4"/>
      <c r="R26" s="2"/>
      <c r="S26" s="2"/>
      <c r="T26" s="2"/>
      <c r="U26" s="2"/>
      <c r="V26" s="2"/>
    </row>
    <row r="27" spans="2:22" ht="9.9499999999999993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2:22" ht="15.75" x14ac:dyDescent="0.25">
      <c r="B28" s="2"/>
      <c r="C28" s="2"/>
      <c r="D28" s="2"/>
      <c r="E28" s="4"/>
      <c r="F28" s="2"/>
      <c r="G28" s="2"/>
      <c r="H28" s="4"/>
      <c r="I28" s="2"/>
      <c r="J28" s="2"/>
      <c r="K28" s="4"/>
      <c r="L28" s="2"/>
      <c r="M28" s="2"/>
      <c r="N28" s="4"/>
      <c r="O28" s="2"/>
      <c r="P28" s="2"/>
      <c r="Q28" s="4"/>
      <c r="R28" s="2"/>
      <c r="S28" s="2"/>
      <c r="T28" s="2"/>
      <c r="U28" s="2"/>
      <c r="V28" s="2"/>
    </row>
    <row r="29" spans="2:22" ht="9.9499999999999993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ht="15.75" x14ac:dyDescent="0.25">
      <c r="B30" s="2"/>
      <c r="C30" s="2"/>
      <c r="D30" s="2"/>
      <c r="E30" s="4"/>
      <c r="F30" s="2"/>
      <c r="G30" s="2"/>
      <c r="H30" s="4"/>
      <c r="I30" s="2"/>
      <c r="J30" s="2"/>
      <c r="K30" s="4"/>
      <c r="L30" s="2"/>
      <c r="M30" s="2"/>
      <c r="N30" s="4"/>
      <c r="O30" s="2"/>
      <c r="P30" s="2"/>
      <c r="Q30" s="4"/>
      <c r="R30" s="2"/>
      <c r="S30" s="2"/>
      <c r="T30" s="2"/>
      <c r="U30" s="2"/>
      <c r="V30" s="2"/>
    </row>
    <row r="31" spans="2:22" ht="9.9499999999999993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ht="15.75" x14ac:dyDescent="0.25">
      <c r="B32" s="2"/>
      <c r="C32" s="2"/>
      <c r="D32" s="2"/>
      <c r="E32" s="4"/>
      <c r="F32" s="2"/>
      <c r="G32" s="2"/>
      <c r="H32" s="4"/>
      <c r="I32" s="2"/>
      <c r="J32" s="2"/>
      <c r="K32" s="4"/>
      <c r="L32" s="2"/>
      <c r="M32" s="2"/>
      <c r="N32" s="4"/>
      <c r="O32" s="2"/>
      <c r="P32" s="2"/>
      <c r="Q32" s="4"/>
      <c r="R32" s="2"/>
      <c r="S32" s="2"/>
      <c r="T32" s="2"/>
      <c r="U32" s="2"/>
      <c r="V32" s="2"/>
    </row>
    <row r="33" spans="2:22" ht="9.9499999999999993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ht="15.75" x14ac:dyDescent="0.25">
      <c r="B34" s="2"/>
      <c r="C34" s="2"/>
      <c r="D34" s="2"/>
      <c r="E34" s="4"/>
      <c r="F34" s="2"/>
      <c r="G34" s="2"/>
      <c r="H34" s="4"/>
      <c r="I34" s="2"/>
      <c r="J34" s="2"/>
      <c r="K34" s="4"/>
      <c r="L34" s="2"/>
      <c r="M34" s="2"/>
      <c r="N34" s="4"/>
      <c r="O34" s="2"/>
      <c r="P34" s="2"/>
      <c r="Q34" s="4"/>
      <c r="R34" s="2"/>
      <c r="S34" s="2"/>
      <c r="T34" s="2"/>
      <c r="U34" s="2"/>
      <c r="V34" s="2"/>
    </row>
    <row r="35" spans="2:22" ht="9.9499999999999993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ht="15.75" x14ac:dyDescent="0.25">
      <c r="B36" s="2"/>
      <c r="C36" s="2"/>
      <c r="D36" s="2"/>
      <c r="E36" s="4"/>
      <c r="F36" s="2"/>
      <c r="G36" s="2"/>
      <c r="H36" s="4"/>
      <c r="I36" s="2"/>
      <c r="J36" s="2"/>
      <c r="K36" s="4"/>
      <c r="L36" s="2"/>
      <c r="M36" s="2"/>
      <c r="N36" s="4"/>
      <c r="O36" s="2"/>
      <c r="P36" s="2"/>
      <c r="Q36" s="4"/>
      <c r="R36" s="2"/>
      <c r="S36" s="2"/>
      <c r="T36" s="2"/>
      <c r="U36" s="2"/>
      <c r="V36" s="2"/>
    </row>
    <row r="37" spans="2:22" ht="9.9499999999999993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15.75" x14ac:dyDescent="0.25">
      <c r="B38" s="2"/>
      <c r="C38" s="2"/>
      <c r="D38" s="2"/>
      <c r="E38" s="4"/>
      <c r="F38" s="2"/>
      <c r="G38" s="2"/>
      <c r="H38" s="4"/>
      <c r="I38" s="2"/>
      <c r="J38" s="2"/>
      <c r="K38" s="4"/>
      <c r="L38" s="2"/>
      <c r="M38" s="2"/>
      <c r="N38" s="4"/>
      <c r="O38" s="2"/>
      <c r="P38" s="2"/>
      <c r="Q38" s="4"/>
      <c r="R38" s="2"/>
      <c r="S38" s="2"/>
      <c r="T38" s="2"/>
      <c r="U38" s="2"/>
      <c r="V38" s="2"/>
    </row>
    <row r="39" spans="2:22" ht="9.9499999999999993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ht="15.75" x14ac:dyDescent="0.25">
      <c r="B40" s="2"/>
      <c r="C40" s="3"/>
      <c r="D40" s="2"/>
      <c r="E40" s="4"/>
      <c r="F40" s="2"/>
      <c r="G40" s="2"/>
      <c r="H40" s="4"/>
      <c r="I40" s="2"/>
      <c r="J40" s="2"/>
      <c r="K40" s="4"/>
      <c r="L40" s="2"/>
      <c r="M40" s="2"/>
      <c r="N40" s="4"/>
      <c r="O40" s="2"/>
      <c r="P40" s="2"/>
      <c r="Q40" s="4"/>
      <c r="R40" s="2"/>
      <c r="S40" s="2"/>
      <c r="T40" s="2"/>
      <c r="U40" s="2"/>
      <c r="V40" s="2"/>
    </row>
    <row r="41" spans="2:22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x14ac:dyDescent="0.25">
      <c r="B42" s="2"/>
      <c r="C42" s="3"/>
      <c r="D42" s="2"/>
      <c r="E42" s="2"/>
      <c r="F42" s="7"/>
      <c r="G42" s="2"/>
      <c r="H42" s="2"/>
      <c r="I42" s="7"/>
      <c r="J42" s="2"/>
      <c r="K42" s="2"/>
      <c r="L42" s="7"/>
      <c r="M42" s="2"/>
      <c r="N42" s="2"/>
      <c r="O42" s="7"/>
      <c r="P42" s="2"/>
      <c r="Q42" s="2"/>
      <c r="R42" s="7"/>
      <c r="S42" s="2"/>
      <c r="T42" s="2"/>
      <c r="U42" s="2"/>
      <c r="V42" s="2"/>
    </row>
    <row r="43" spans="2:22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</sheetData>
  <mergeCells count="4">
    <mergeCell ref="C20:S20"/>
    <mergeCell ref="C5:U5"/>
    <mergeCell ref="C3:U3"/>
    <mergeCell ref="C2:U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46" sqref="B46"/>
    </sheetView>
  </sheetViews>
  <sheetFormatPr defaultRowHeight="15" x14ac:dyDescent="0.25"/>
  <cols>
    <col min="1" max="1" width="41.5703125" style="27" customWidth="1"/>
    <col min="2" max="2" width="66.42578125" style="27" customWidth="1"/>
    <col min="3" max="3" width="73.5703125" style="27" customWidth="1"/>
    <col min="4" max="16384" width="9.140625" style="27"/>
  </cols>
  <sheetData>
    <row r="1" spans="1:3" ht="15.75" thickBot="1" x14ac:dyDescent="0.3">
      <c r="A1" s="26" t="s">
        <v>25</v>
      </c>
      <c r="B1" s="26" t="s">
        <v>26</v>
      </c>
      <c r="C1" s="26" t="s">
        <v>27</v>
      </c>
    </row>
    <row r="2" spans="1:3" x14ac:dyDescent="0.25">
      <c r="A2" s="27" t="s">
        <v>28</v>
      </c>
      <c r="B2" s="27" t="s">
        <v>29</v>
      </c>
      <c r="C2" s="27" t="s">
        <v>30</v>
      </c>
    </row>
    <row r="3" spans="1:3" x14ac:dyDescent="0.25">
      <c r="B3" s="27" t="s">
        <v>40</v>
      </c>
      <c r="C3" s="27" t="s">
        <v>31</v>
      </c>
    </row>
    <row r="4" spans="1:3" x14ac:dyDescent="0.25">
      <c r="B4" s="27" t="s">
        <v>14</v>
      </c>
      <c r="C4" s="27" t="s">
        <v>33</v>
      </c>
    </row>
    <row r="5" spans="1:3" x14ac:dyDescent="0.25">
      <c r="B5" s="27" t="s">
        <v>32</v>
      </c>
      <c r="C5" s="27" t="s">
        <v>35</v>
      </c>
    </row>
    <row r="6" spans="1:3" x14ac:dyDescent="0.25">
      <c r="B6" s="27" t="s">
        <v>34</v>
      </c>
      <c r="C6" s="27" t="s">
        <v>21</v>
      </c>
    </row>
    <row r="7" spans="1:3" x14ac:dyDescent="0.25">
      <c r="B7" s="27" t="s">
        <v>36</v>
      </c>
      <c r="C7" s="27" t="s">
        <v>38</v>
      </c>
    </row>
    <row r="8" spans="1:3" x14ac:dyDescent="0.25">
      <c r="B8" s="27" t="s">
        <v>37</v>
      </c>
      <c r="C8" s="27" t="s">
        <v>39</v>
      </c>
    </row>
    <row r="9" spans="1:3" x14ac:dyDescent="0.25">
      <c r="A9" s="28"/>
      <c r="B9" s="31" t="s">
        <v>16</v>
      </c>
      <c r="C9" s="28" t="s">
        <v>22</v>
      </c>
    </row>
    <row r="10" spans="1:3" x14ac:dyDescent="0.25">
      <c r="A10" s="27" t="s">
        <v>41</v>
      </c>
      <c r="B10" s="29" t="s">
        <v>17</v>
      </c>
      <c r="C10" s="32" t="s">
        <v>42</v>
      </c>
    </row>
    <row r="11" spans="1:3" x14ac:dyDescent="0.25">
      <c r="B11" s="29" t="s">
        <v>43</v>
      </c>
      <c r="C11" s="30" t="s">
        <v>44</v>
      </c>
    </row>
    <row r="12" spans="1:3" x14ac:dyDescent="0.25">
      <c r="B12" s="27" t="s">
        <v>45</v>
      </c>
      <c r="C12" s="30" t="s">
        <v>46</v>
      </c>
    </row>
    <row r="13" spans="1:3" x14ac:dyDescent="0.25">
      <c r="B13" s="27" t="s">
        <v>47</v>
      </c>
      <c r="C13" s="30" t="s">
        <v>48</v>
      </c>
    </row>
    <row r="14" spans="1:3" x14ac:dyDescent="0.25">
      <c r="B14" s="27" t="s">
        <v>49</v>
      </c>
    </row>
    <row r="15" spans="1:3" x14ac:dyDescent="0.25">
      <c r="B15" s="27" t="s">
        <v>50</v>
      </c>
    </row>
    <row r="16" spans="1:3" x14ac:dyDescent="0.25">
      <c r="B16" s="29" t="s">
        <v>51</v>
      </c>
    </row>
    <row r="17" spans="1:3" x14ac:dyDescent="0.25">
      <c r="B17" s="29" t="s">
        <v>52</v>
      </c>
    </row>
    <row r="18" spans="1:3" ht="30" x14ac:dyDescent="0.25">
      <c r="A18" s="28"/>
      <c r="B18" s="31" t="s">
        <v>53</v>
      </c>
      <c r="C18" s="28"/>
    </row>
    <row r="19" spans="1:3" x14ac:dyDescent="0.25">
      <c r="A19" s="27" t="s">
        <v>54</v>
      </c>
      <c r="B19" s="29" t="s">
        <v>18</v>
      </c>
      <c r="C19" s="32" t="s">
        <v>55</v>
      </c>
    </row>
    <row r="20" spans="1:3" ht="15" customHeight="1" x14ac:dyDescent="0.25">
      <c r="B20" s="29" t="s">
        <v>19</v>
      </c>
      <c r="C20" s="32" t="s">
        <v>56</v>
      </c>
    </row>
    <row r="21" spans="1:3" x14ac:dyDescent="0.25">
      <c r="B21" s="29" t="s">
        <v>57</v>
      </c>
      <c r="C21" s="32" t="s">
        <v>58</v>
      </c>
    </row>
    <row r="22" spans="1:3" x14ac:dyDescent="0.25">
      <c r="B22" s="29" t="s">
        <v>59</v>
      </c>
      <c r="C22" s="32" t="s">
        <v>60</v>
      </c>
    </row>
    <row r="23" spans="1:3" x14ac:dyDescent="0.25">
      <c r="B23" s="29" t="s">
        <v>51</v>
      </c>
      <c r="C23" s="32" t="s">
        <v>23</v>
      </c>
    </row>
    <row r="24" spans="1:3" x14ac:dyDescent="0.25">
      <c r="B24" s="29" t="s">
        <v>61</v>
      </c>
      <c r="C24" s="32" t="s">
        <v>62</v>
      </c>
    </row>
    <row r="25" spans="1:3" x14ac:dyDescent="0.25">
      <c r="B25" s="29" t="s">
        <v>52</v>
      </c>
      <c r="C25" s="32" t="s">
        <v>63</v>
      </c>
    </row>
    <row r="26" spans="1:3" ht="30" x14ac:dyDescent="0.25">
      <c r="B26" s="29" t="s">
        <v>53</v>
      </c>
      <c r="C26" s="55" t="s">
        <v>64</v>
      </c>
    </row>
    <row r="27" spans="1:3" x14ac:dyDescent="0.25">
      <c r="B27" s="29"/>
      <c r="C27" s="32" t="s">
        <v>24</v>
      </c>
    </row>
    <row r="28" spans="1:3" x14ac:dyDescent="0.25">
      <c r="A28" s="28"/>
      <c r="B28" s="31"/>
      <c r="C28" s="28"/>
    </row>
    <row r="29" spans="1:3" ht="15" customHeight="1" x14ac:dyDescent="0.25">
      <c r="A29" s="27" t="s">
        <v>65</v>
      </c>
      <c r="B29" s="29" t="s">
        <v>66</v>
      </c>
      <c r="C29" s="29" t="s">
        <v>67</v>
      </c>
    </row>
    <row r="30" spans="1:3" x14ac:dyDescent="0.25">
      <c r="B30" s="29" t="s">
        <v>68</v>
      </c>
      <c r="C30" s="29" t="s">
        <v>69</v>
      </c>
    </row>
    <row r="31" spans="1:3" x14ac:dyDescent="0.25">
      <c r="B31" s="29" t="s">
        <v>70</v>
      </c>
      <c r="C31" s="29" t="s">
        <v>71</v>
      </c>
    </row>
    <row r="32" spans="1:3" x14ac:dyDescent="0.25">
      <c r="B32" s="29" t="s">
        <v>72</v>
      </c>
      <c r="C32" s="29" t="s">
        <v>73</v>
      </c>
    </row>
    <row r="33" spans="1:3" x14ac:dyDescent="0.25">
      <c r="B33" s="29" t="s">
        <v>74</v>
      </c>
      <c r="C33" s="29" t="s">
        <v>75</v>
      </c>
    </row>
    <row r="34" spans="1:3" x14ac:dyDescent="0.25">
      <c r="B34" s="27" t="s">
        <v>76</v>
      </c>
      <c r="C34" s="29" t="s">
        <v>77</v>
      </c>
    </row>
    <row r="35" spans="1:3" x14ac:dyDescent="0.25">
      <c r="B35" s="27" t="s">
        <v>78</v>
      </c>
      <c r="C35" s="29" t="s">
        <v>79</v>
      </c>
    </row>
    <row r="36" spans="1:3" x14ac:dyDescent="0.25">
      <c r="A36" s="28"/>
      <c r="B36" s="28"/>
      <c r="C36" s="31" t="s">
        <v>24</v>
      </c>
    </row>
    <row r="37" spans="1:3" x14ac:dyDescent="0.25">
      <c r="A37" s="27" t="s">
        <v>80</v>
      </c>
      <c r="B37" s="27" t="s">
        <v>81</v>
      </c>
      <c r="C37" s="27" t="s">
        <v>82</v>
      </c>
    </row>
    <row r="38" spans="1:3" x14ac:dyDescent="0.25">
      <c r="B38" s="27" t="s">
        <v>83</v>
      </c>
      <c r="C38" s="27" t="s">
        <v>84</v>
      </c>
    </row>
    <row r="39" spans="1:3" x14ac:dyDescent="0.25">
      <c r="B39" s="27" t="s">
        <v>85</v>
      </c>
      <c r="C39" s="27" t="s">
        <v>86</v>
      </c>
    </row>
    <row r="40" spans="1:3" x14ac:dyDescent="0.25">
      <c r="B40" s="27" t="s">
        <v>20</v>
      </c>
      <c r="C40" s="27" t="s">
        <v>87</v>
      </c>
    </row>
    <row r="41" spans="1:3" x14ac:dyDescent="0.25">
      <c r="B41" s="27" t="s">
        <v>93</v>
      </c>
      <c r="C41" s="27" t="s">
        <v>88</v>
      </c>
    </row>
    <row r="42" spans="1:3" x14ac:dyDescent="0.25">
      <c r="B42" s="27" t="s">
        <v>89</v>
      </c>
      <c r="C42" s="27" t="s">
        <v>90</v>
      </c>
    </row>
    <row r="43" spans="1:3" x14ac:dyDescent="0.25">
      <c r="B43" s="27" t="s">
        <v>91</v>
      </c>
      <c r="C43" s="27" t="s">
        <v>92</v>
      </c>
    </row>
    <row r="44" spans="1:3" x14ac:dyDescent="0.25">
      <c r="B44" s="27" t="s">
        <v>95</v>
      </c>
      <c r="C44" s="27" t="s">
        <v>94</v>
      </c>
    </row>
    <row r="45" spans="1:3" x14ac:dyDescent="0.25">
      <c r="A45" s="28"/>
      <c r="B45" s="28" t="s">
        <v>107</v>
      </c>
      <c r="C4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Results</vt:lpstr>
      <vt:lpstr>C&amp;B items </vt:lpstr>
    </vt:vector>
  </TitlesOfParts>
  <Company>EASA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kontsve</dc:creator>
  <cp:lastModifiedBy>Hamelre</cp:lastModifiedBy>
  <dcterms:created xsi:type="dcterms:W3CDTF">2015-06-22T13:58:38Z</dcterms:created>
  <dcterms:modified xsi:type="dcterms:W3CDTF">2015-08-28T14:36:58Z</dcterms:modified>
</cp:coreProperties>
</file>